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\marcel\1 projects\Alazani\2. Georgia leaf wax transect\"/>
    </mc:Choice>
  </mc:AlternateContent>
  <bookViews>
    <workbookView xWindow="0" yWindow="0" windowWidth="23040" windowHeight="9108"/>
  </bookViews>
  <sheets>
    <sheet name="data" sheetId="2" r:id="rId1"/>
  </sheets>
  <calcPr calcId="171027"/>
</workbook>
</file>

<file path=xl/calcChain.xml><?xml version="1.0" encoding="utf-8"?>
<calcChain xmlns="http://schemas.openxmlformats.org/spreadsheetml/2006/main">
  <c r="O34" i="2" l="1"/>
  <c r="P34" i="2"/>
  <c r="Q34" i="2"/>
  <c r="R34" i="2"/>
  <c r="P5" i="2" l="1"/>
  <c r="Q5" i="2"/>
  <c r="R5" i="2"/>
  <c r="P6" i="2"/>
  <c r="Q6" i="2"/>
  <c r="R6" i="2"/>
  <c r="P7" i="2"/>
  <c r="Q7" i="2"/>
  <c r="R7" i="2"/>
  <c r="P8" i="2"/>
  <c r="Q8" i="2"/>
  <c r="R8" i="2"/>
  <c r="P9" i="2"/>
  <c r="Q9" i="2"/>
  <c r="R9" i="2"/>
  <c r="P10" i="2"/>
  <c r="Q10" i="2"/>
  <c r="R10" i="2"/>
  <c r="P11" i="2"/>
  <c r="Q11" i="2"/>
  <c r="R11" i="2"/>
  <c r="P12" i="2"/>
  <c r="Q12" i="2"/>
  <c r="R12" i="2"/>
  <c r="P13" i="2"/>
  <c r="Q13" i="2"/>
  <c r="R13" i="2"/>
  <c r="P15" i="2"/>
  <c r="Q15" i="2"/>
  <c r="R15" i="2"/>
  <c r="P16" i="2"/>
  <c r="Q16" i="2"/>
  <c r="R16" i="2"/>
  <c r="P17" i="2"/>
  <c r="Q17" i="2"/>
  <c r="R17" i="2"/>
  <c r="P18" i="2"/>
  <c r="Q18" i="2"/>
  <c r="R18" i="2"/>
  <c r="P19" i="2"/>
  <c r="Q19" i="2"/>
  <c r="R19" i="2"/>
  <c r="P20" i="2"/>
  <c r="Q20" i="2"/>
  <c r="R20" i="2"/>
  <c r="P21" i="2"/>
  <c r="Q21" i="2"/>
  <c r="R21" i="2"/>
  <c r="P22" i="2"/>
  <c r="Q22" i="2"/>
  <c r="R22" i="2"/>
  <c r="P23" i="2"/>
  <c r="Q23" i="2"/>
  <c r="R23" i="2"/>
  <c r="P25" i="2"/>
  <c r="Q25" i="2"/>
  <c r="R25" i="2"/>
  <c r="P26" i="2"/>
  <c r="Q26" i="2"/>
  <c r="R26" i="2"/>
  <c r="P27" i="2"/>
  <c r="Q27" i="2"/>
  <c r="R27" i="2"/>
  <c r="P28" i="2"/>
  <c r="Q28" i="2"/>
  <c r="R28" i="2"/>
  <c r="P29" i="2"/>
  <c r="Q29" i="2"/>
  <c r="R29" i="2"/>
  <c r="P31" i="2"/>
  <c r="Q31" i="2"/>
  <c r="R31" i="2"/>
  <c r="P36" i="2"/>
  <c r="Q36" i="2"/>
  <c r="R36" i="2"/>
  <c r="P37" i="2"/>
  <c r="Q37" i="2"/>
  <c r="R37" i="2"/>
  <c r="P38" i="2"/>
  <c r="Q38" i="2"/>
  <c r="R38" i="2"/>
  <c r="P39" i="2"/>
  <c r="Q39" i="2"/>
  <c r="R39" i="2"/>
  <c r="P40" i="2"/>
  <c r="Q40" i="2"/>
  <c r="R40" i="2"/>
  <c r="P41" i="2"/>
  <c r="Q41" i="2"/>
  <c r="R41" i="2"/>
  <c r="P45" i="2"/>
  <c r="Q45" i="2"/>
  <c r="R45" i="2"/>
  <c r="P46" i="2"/>
  <c r="Q46" i="2"/>
  <c r="R46" i="2"/>
  <c r="P47" i="2"/>
  <c r="Q47" i="2"/>
  <c r="R47" i="2"/>
  <c r="P48" i="2"/>
  <c r="Q48" i="2"/>
  <c r="R48" i="2"/>
  <c r="R4" i="2"/>
  <c r="Q4" i="2"/>
  <c r="P4" i="2"/>
  <c r="O7" i="2"/>
  <c r="O9" i="2"/>
  <c r="O36" i="2"/>
  <c r="O11" i="2"/>
  <c r="O13" i="2"/>
  <c r="O15" i="2"/>
  <c r="O17" i="2"/>
  <c r="O38" i="2"/>
  <c r="O40" i="2"/>
  <c r="O19" i="2"/>
  <c r="O21" i="2"/>
  <c r="O23" i="2"/>
  <c r="O25" i="2"/>
  <c r="O46" i="2"/>
  <c r="O27" i="2"/>
  <c r="O29" i="2"/>
  <c r="O31" i="2"/>
  <c r="O48" i="2"/>
  <c r="O4" i="2"/>
  <c r="O6" i="2"/>
  <c r="O8" i="2"/>
  <c r="O10" i="2"/>
  <c r="O12" i="2"/>
  <c r="O16" i="2"/>
  <c r="O37" i="2"/>
  <c r="O39" i="2"/>
  <c r="O18" i="2"/>
  <c r="O20" i="2"/>
  <c r="O41" i="2"/>
  <c r="O22" i="2"/>
  <c r="O45" i="2"/>
  <c r="O26" i="2"/>
  <c r="O28" i="2"/>
  <c r="O47" i="2"/>
  <c r="O5" i="2"/>
</calcChain>
</file>

<file path=xl/comments1.xml><?xml version="1.0" encoding="utf-8"?>
<comments xmlns="http://schemas.openxmlformats.org/spreadsheetml/2006/main">
  <authors>
    <author>Marcel</author>
  </authors>
  <commentList>
    <comment ref="O2" authorId="0" shapeId="0">
      <text>
        <r>
          <rPr>
            <b/>
            <sz val="9"/>
            <color indexed="81"/>
            <rFont val="Segoe UI"/>
            <family val="2"/>
          </rPr>
          <t>Marcel:</t>
        </r>
        <r>
          <rPr>
            <sz val="9"/>
            <color indexed="81"/>
            <rFont val="Segoe UI"/>
            <family val="2"/>
          </rPr>
          <t xml:space="preserve">
Sum C25-C35
</t>
        </r>
      </text>
    </comment>
    <comment ref="R2" authorId="0" shapeId="0">
      <text>
        <r>
          <rPr>
            <b/>
            <sz val="9"/>
            <color indexed="81"/>
            <rFont val="Segoe UI"/>
            <family val="2"/>
          </rPr>
          <t>Marcel:</t>
        </r>
        <r>
          <rPr>
            <sz val="9"/>
            <color indexed="81"/>
            <rFont val="Segoe UI"/>
            <family val="2"/>
          </rPr>
          <t xml:space="preserve">
=(C31+C33)/(C27+C29+C31+C33)</t>
        </r>
      </text>
    </comment>
  </commentList>
</comments>
</file>

<file path=xl/sharedStrings.xml><?xml version="1.0" encoding="utf-8"?>
<sst xmlns="http://schemas.openxmlformats.org/spreadsheetml/2006/main" count="67" uniqueCount="67">
  <si>
    <t>C23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</si>
  <si>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</si>
  <si>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</si>
  <si>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</si>
  <si>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</si>
  <si>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</si>
  <si>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</si>
  <si>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</si>
  <si>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</si>
  <si>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</si>
  <si>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</si>
  <si>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</si>
  <si>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OEP</t>
  </si>
  <si>
    <t>ACL</t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</si>
  <si>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-alkane ratio</t>
    </r>
  </si>
  <si>
    <t>conc.
[µg/g]</t>
  </si>
  <si>
    <t>weight [g]</t>
  </si>
  <si>
    <t>Sample</t>
  </si>
  <si>
    <t>Deciduous sites:</t>
  </si>
  <si>
    <t>Grass sites:</t>
  </si>
  <si>
    <r>
      <t xml:space="preserve">SOM-3: </t>
    </r>
    <r>
      <rPr>
        <b/>
        <i/>
        <sz val="11"/>
        <rFont val="Arial"/>
        <family val="2"/>
      </rPr>
      <t>n</t>
    </r>
    <r>
      <rPr>
        <b/>
        <sz val="11"/>
        <rFont val="Arial"/>
        <family val="2"/>
      </rPr>
      <t xml:space="preserve">-Alkane results from plants and topsoils </t>
    </r>
  </si>
  <si>
    <t>1p</t>
  </si>
  <si>
    <t>1s</t>
  </si>
  <si>
    <t>2p</t>
  </si>
  <si>
    <t>2s</t>
  </si>
  <si>
    <t>4p</t>
  </si>
  <si>
    <t>4s</t>
  </si>
  <si>
    <t>6p</t>
  </si>
  <si>
    <t>6s</t>
  </si>
  <si>
    <t>7p</t>
  </si>
  <si>
    <t>7s</t>
  </si>
  <si>
    <t>9p</t>
  </si>
  <si>
    <t>9s</t>
  </si>
  <si>
    <t>10p</t>
  </si>
  <si>
    <t>10s</t>
  </si>
  <si>
    <t>21p</t>
  </si>
  <si>
    <t>21s</t>
  </si>
  <si>
    <t>22p</t>
  </si>
  <si>
    <t>22s</t>
  </si>
  <si>
    <t>24p</t>
  </si>
  <si>
    <t>24s</t>
  </si>
  <si>
    <t>25p</t>
  </si>
  <si>
    <t>25s</t>
  </si>
  <si>
    <t>31p</t>
  </si>
  <si>
    <t>31s</t>
  </si>
  <si>
    <t>32p</t>
  </si>
  <si>
    <t>32s</t>
  </si>
  <si>
    <t>34p</t>
  </si>
  <si>
    <t>34s</t>
  </si>
  <si>
    <t>3p</t>
  </si>
  <si>
    <t>3s</t>
  </si>
  <si>
    <t>5p</t>
  </si>
  <si>
    <t>5s</t>
  </si>
  <si>
    <t>16p</t>
  </si>
  <si>
    <t>16s</t>
  </si>
  <si>
    <t>20p</t>
  </si>
  <si>
    <t>20s</t>
  </si>
  <si>
    <t>23p</t>
  </si>
  <si>
    <t>23s</t>
  </si>
  <si>
    <t>29p</t>
  </si>
  <si>
    <t>29s</t>
  </si>
  <si>
    <t>30p</t>
  </si>
  <si>
    <t>30s</t>
  </si>
  <si>
    <t>35p</t>
  </si>
  <si>
    <t>35s</t>
  </si>
  <si>
    <t>Xs = soil surface sample</t>
  </si>
  <si>
    <t>Xp = vegetation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</si>
</sst>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0" fillId="0" borderId="4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2" fontId="1" fillId="0" borderId="0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6" xfId="2" applyFont="1" applyFill="1" applyBorder="1" applyAlignment="1">
      <alignment horizontal="center" wrapText="1"/>
    </xf>
    <xf numFmtId="0" fontId="4" fillId="0" borderId="7" xfId="2" applyFont="1" applyFill="1" applyBorder="1" applyAlignment="1">
      <alignment horizontal="center" wrapText="1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/>
    <xf numFmtId="0" fontId="0" fillId="0" borderId="7" xfId="0" applyBorder="1"/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4" fillId="0" borderId="0" xfId="0" applyFont="1" applyFill="1" applyBorder="1"/>
    <xf numFmtId="2" fontId="0" fillId="0" borderId="0" xfId="0" applyNumberFormat="1" applyBorder="1"/>
    <xf numFmtId="2" fontId="0" fillId="0" borderId="0" xfId="0" applyNumberFormat="1"/>
    <xf numFmtId="0" fontId="0" fillId="0" borderId="0" xfId="0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2" fontId="1" fillId="0" borderId="4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1" fillId="0" borderId="4" xfId="0" applyFont="1" applyBorder="1"/>
    <xf numFmtId="0" fontId="0" fillId="0" borderId="0" xfId="0" applyBorder="1" applyAlignment="1">
      <alignment horizontal="center"/>
    </xf>
  </cellXfs>
  <cellStyles count="3">
    <cellStyle name="Normal_alkanes" xfId="1"/>
    <cellStyle name="Standard" xfId="0" builtinId="0"/>
    <cellStyle name="Standard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1"/>
  <sheetViews>
    <sheetView tabSelected="1" zoomScale="90" zoomScaleNormal="90" workbookViewId="0">
      <pane ySplit="2" topLeftCell="A27" activePane="bottomLeft" state="frozen"/>
      <selection pane="bottomLeft" activeCell="A51" sqref="A51"/>
    </sheetView>
  </sheetViews>
  <sheetFormatPr baseColWidth="10" defaultColWidth="8.88671875" defaultRowHeight="13.2" x14ac:dyDescent="0.25"/>
  <cols>
    <col min="1" max="1" width="10.21875" bestFit="1" customWidth="1"/>
    <col min="2" max="4" width="4.5546875" bestFit="1" customWidth="1"/>
    <col min="5" max="5" width="5.5546875" bestFit="1" customWidth="1"/>
    <col min="6" max="6" width="4.5546875" bestFit="1" customWidth="1"/>
    <col min="7" max="7" width="6.5546875" bestFit="1" customWidth="1"/>
    <col min="8" max="8" width="4.5546875" bestFit="1" customWidth="1"/>
    <col min="9" max="9" width="6.5546875" bestFit="1" customWidth="1"/>
    <col min="10" max="10" width="4.5546875" bestFit="1" customWidth="1"/>
    <col min="11" max="11" width="5.5546875" bestFit="1" customWidth="1"/>
    <col min="12" max="13" width="4.5546875" bestFit="1" customWidth="1"/>
    <col min="14" max="14" width="10.109375" customWidth="1"/>
    <col min="15" max="15" width="10" customWidth="1"/>
    <col min="16" max="16" width="7.5546875" customWidth="1"/>
    <col min="17" max="17" width="7.109375" customWidth="1"/>
    <col min="18" max="18" width="14" customWidth="1"/>
  </cols>
  <sheetData>
    <row r="1" spans="1:18" s="3" customFormat="1" ht="21" customHeight="1" thickBot="1" x14ac:dyDescent="0.3">
      <c r="A1" s="4" t="s">
        <v>20</v>
      </c>
    </row>
    <row r="2" spans="1:18" ht="27" thickBot="1" x14ac:dyDescent="0.3">
      <c r="A2" s="5" t="s">
        <v>17</v>
      </c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7" t="s">
        <v>16</v>
      </c>
      <c r="O2" s="11" t="s">
        <v>15</v>
      </c>
      <c r="P2" s="16" t="s">
        <v>12</v>
      </c>
      <c r="Q2" s="16" t="s">
        <v>13</v>
      </c>
      <c r="R2" s="7" t="s">
        <v>14</v>
      </c>
    </row>
    <row r="3" spans="1:18" x14ac:dyDescent="0.25">
      <c r="A3" s="25" t="s">
        <v>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0"/>
      <c r="O3" s="12"/>
      <c r="P3" s="17"/>
      <c r="Q3" s="17"/>
      <c r="R3" s="25"/>
    </row>
    <row r="4" spans="1:18" x14ac:dyDescent="0.25">
      <c r="A4" s="26" t="s">
        <v>21</v>
      </c>
      <c r="B4" s="8">
        <v>1.4226618705035974</v>
      </c>
      <c r="C4" s="8">
        <v>3.6942446043165469</v>
      </c>
      <c r="D4" s="8">
        <v>1.5653477218225422</v>
      </c>
      <c r="E4" s="8">
        <v>6.4526378896882495</v>
      </c>
      <c r="F4" s="8">
        <v>1.8363309352517987</v>
      </c>
      <c r="G4" s="8">
        <v>7.3063549160671464</v>
      </c>
      <c r="H4" s="8">
        <v>2.0779376498800963</v>
      </c>
      <c r="I4" s="8">
        <v>21.81534772182254</v>
      </c>
      <c r="J4" s="8">
        <v>1.8926858513189448</v>
      </c>
      <c r="K4" s="8">
        <v>25.438249400479616</v>
      </c>
      <c r="L4" s="8">
        <v>1.0479616306954438</v>
      </c>
      <c r="M4" s="8">
        <v>6.7505995203836928</v>
      </c>
      <c r="N4" s="8">
        <v>1.6679999999999999</v>
      </c>
      <c r="O4" s="13">
        <f>SUM(C4:M4)</f>
        <v>79.877697841726615</v>
      </c>
      <c r="P4" s="18">
        <f>(E4+G4+I4+K4)/(D4+F4+H4+J4)</f>
        <v>8.2759209563308112</v>
      </c>
      <c r="Q4" s="18">
        <f>(27*E4+29*G4+31*I4+33*K4)/(E4+G4+I4+K4)</f>
        <v>31.171329186687498</v>
      </c>
      <c r="R4" s="18">
        <f>(I4+K4)/(E4+G4+I4+K4)</f>
        <v>0.77448928455620081</v>
      </c>
    </row>
    <row r="5" spans="1:18" s="1" customFormat="1" x14ac:dyDescent="0.25">
      <c r="A5" s="26" t="s">
        <v>22</v>
      </c>
      <c r="B5" s="8">
        <v>9.3777857015510793E-2</v>
      </c>
      <c r="C5" s="8">
        <v>0.13139597076127651</v>
      </c>
      <c r="D5" s="8">
        <v>8.2635050811196292E-2</v>
      </c>
      <c r="E5" s="8">
        <v>0.23319664824389374</v>
      </c>
      <c r="F5" s="8">
        <v>9.3688714565876269E-2</v>
      </c>
      <c r="G5" s="8">
        <v>0.48867890889641652</v>
      </c>
      <c r="H5" s="8">
        <v>5.7318595114993764E-2</v>
      </c>
      <c r="I5" s="8">
        <v>0.82242824032804429</v>
      </c>
      <c r="J5" s="8">
        <v>5.7051167766090212E-2</v>
      </c>
      <c r="K5" s="8">
        <v>0.32973792119807449</v>
      </c>
      <c r="L5" s="8">
        <v>2.1929042610090925E-2</v>
      </c>
      <c r="M5" s="8">
        <v>7.9336780174719207E-2</v>
      </c>
      <c r="N5" s="8">
        <v>11.218</v>
      </c>
      <c r="O5" s="13">
        <f>SUM(C5:M5)</f>
        <v>2.3973970404706724</v>
      </c>
      <c r="P5" s="18">
        <f t="shared" ref="P5:P48" si="0">(E5+G5+I5+K5)/(D5+F5+H5+J5)</f>
        <v>6.4467954615148733</v>
      </c>
      <c r="Q5" s="18">
        <f t="shared" ref="Q5:Q48" si="1">(27*E5+29*G5+31*I5+33*K5)/(E5+G5+I5+K5)</f>
        <v>30.332635684726249</v>
      </c>
      <c r="R5" s="18">
        <f t="shared" ref="R5:R48" si="2">(I5+K5)/(E5+G5+I5+K5)</f>
        <v>0.61480283499024868</v>
      </c>
    </row>
    <row r="6" spans="1:18" x14ac:dyDescent="0.25">
      <c r="A6" s="26" t="s">
        <v>23</v>
      </c>
      <c r="B6" s="8">
        <v>1.3554964539007093</v>
      </c>
      <c r="C6" s="8">
        <v>2.7890070921985819</v>
      </c>
      <c r="D6" s="8">
        <v>1.1081560283687943</v>
      </c>
      <c r="E6" s="8">
        <v>5.9636524822695041</v>
      </c>
      <c r="F6" s="8">
        <v>1.969858156028369</v>
      </c>
      <c r="G6" s="8">
        <v>31.660460992907804</v>
      </c>
      <c r="H6" s="8">
        <v>2.1143617021276597</v>
      </c>
      <c r="I6" s="8">
        <v>36.080673758865252</v>
      </c>
      <c r="J6" s="8">
        <v>1.3687943262411348</v>
      </c>
      <c r="K6" s="8">
        <v>14.125000000000002</v>
      </c>
      <c r="L6" s="8">
        <v>0.84485815602836889</v>
      </c>
      <c r="M6" s="8">
        <v>2.2092198581560285</v>
      </c>
      <c r="N6" s="8">
        <v>1.1279999999999999</v>
      </c>
      <c r="O6" s="13">
        <f>SUM(C6:M6)</f>
        <v>100.2340425531915</v>
      </c>
      <c r="P6" s="18">
        <f t="shared" si="0"/>
        <v>13.38629914876368</v>
      </c>
      <c r="Q6" s="18">
        <f t="shared" si="1"/>
        <v>30.329093992248065</v>
      </c>
      <c r="R6" s="18">
        <f t="shared" si="2"/>
        <v>0.57162467700258401</v>
      </c>
    </row>
    <row r="7" spans="1:18" s="1" customFormat="1" x14ac:dyDescent="0.25">
      <c r="A7" s="26" t="s">
        <v>24</v>
      </c>
      <c r="B7" s="8">
        <v>0.14998805827561498</v>
      </c>
      <c r="C7" s="8">
        <v>0.20563649390972058</v>
      </c>
      <c r="D7" s="8">
        <v>0.11312793567391131</v>
      </c>
      <c r="E7" s="8">
        <v>0.32632752169413265</v>
      </c>
      <c r="F7" s="8">
        <v>0.11280948969031128</v>
      </c>
      <c r="G7" s="8">
        <v>0.77406257463577743</v>
      </c>
      <c r="H7" s="8">
        <v>7.5630921105007562E-2</v>
      </c>
      <c r="I7" s="8">
        <v>1.0117028898973013</v>
      </c>
      <c r="J7" s="8">
        <v>6.6157153092906609E-2</v>
      </c>
      <c r="K7" s="8">
        <v>0.38301090677493832</v>
      </c>
      <c r="L7" s="8">
        <v>2.4201894753602418E-2</v>
      </c>
      <c r="M7" s="8">
        <v>7.1570734814107154E-2</v>
      </c>
      <c r="N7" s="8">
        <v>12.561</v>
      </c>
      <c r="O7" s="13">
        <f t="shared" ref="O7:O47" si="3">SUM(C7:M7)</f>
        <v>3.1642385160417166</v>
      </c>
      <c r="P7" s="18">
        <f t="shared" si="0"/>
        <v>6.7852348993288603</v>
      </c>
      <c r="Q7" s="18">
        <f t="shared" si="1"/>
        <v>30.163396190293859</v>
      </c>
      <c r="R7" s="18">
        <f t="shared" si="2"/>
        <v>0.55898024951341696</v>
      </c>
    </row>
    <row r="8" spans="1:18" x14ac:dyDescent="0.25">
      <c r="A8" s="26" t="s">
        <v>25</v>
      </c>
      <c r="B8" s="8">
        <v>2.3459162663006179</v>
      </c>
      <c r="C8" s="8">
        <v>5.1166781056966366</v>
      </c>
      <c r="D8" s="8">
        <v>1.5209334248455733</v>
      </c>
      <c r="E8" s="8">
        <v>6.7213452299245011</v>
      </c>
      <c r="F8" s="8">
        <v>1.8043925875085791</v>
      </c>
      <c r="G8" s="8">
        <v>6.560054907343857</v>
      </c>
      <c r="H8" s="8">
        <v>1.8236101578586135</v>
      </c>
      <c r="I8" s="8">
        <v>20.30748112560055</v>
      </c>
      <c r="J8" s="8">
        <v>1.699382292381606</v>
      </c>
      <c r="K8" s="8">
        <v>20.796156485929991</v>
      </c>
      <c r="L8" s="8">
        <v>0.82978723404255317</v>
      </c>
      <c r="M8" s="8">
        <v>4.4625943719972545</v>
      </c>
      <c r="N8" s="8">
        <v>1.4570000000000001</v>
      </c>
      <c r="O8" s="13">
        <f t="shared" ref="O8:O13" si="4">SUM(C8:M8)</f>
        <v>71.642415923129718</v>
      </c>
      <c r="P8" s="18">
        <f t="shared" si="0"/>
        <v>7.9413710162357187</v>
      </c>
      <c r="Q8" s="18">
        <f t="shared" si="1"/>
        <v>31.029177551458243</v>
      </c>
      <c r="R8" s="18">
        <f t="shared" si="2"/>
        <v>0.75578944711568807</v>
      </c>
    </row>
    <row r="9" spans="1:18" x14ac:dyDescent="0.25">
      <c r="A9" s="26" t="s">
        <v>26</v>
      </c>
      <c r="B9" s="8">
        <v>0.27703644692292373</v>
      </c>
      <c r="C9" s="8">
        <v>0.38209520015933085</v>
      </c>
      <c r="D9" s="8">
        <v>0.25313682533359888</v>
      </c>
      <c r="E9" s="8">
        <v>0.39563831905994823</v>
      </c>
      <c r="F9" s="8">
        <v>0.21400119498107947</v>
      </c>
      <c r="G9" s="8">
        <v>0.61780521808404698</v>
      </c>
      <c r="H9" s="8">
        <v>0.11641107349133639</v>
      </c>
      <c r="I9" s="8">
        <v>0.9136626170085641</v>
      </c>
      <c r="J9" s="8">
        <v>0.10824536944831707</v>
      </c>
      <c r="K9" s="8">
        <v>0.50119498107946625</v>
      </c>
      <c r="L9" s="8">
        <v>5.9350726946823341E-2</v>
      </c>
      <c r="M9" s="8">
        <v>0.15574586735710019</v>
      </c>
      <c r="N9" s="8">
        <v>10.042</v>
      </c>
      <c r="O9" s="13">
        <f t="shared" si="4"/>
        <v>3.7172873929496117</v>
      </c>
      <c r="P9" s="18">
        <f t="shared" si="0"/>
        <v>3.5101482654383194</v>
      </c>
      <c r="Q9" s="18">
        <f t="shared" si="1"/>
        <v>30.252245232725034</v>
      </c>
      <c r="R9" s="18">
        <f t="shared" si="2"/>
        <v>0.5826532704531473</v>
      </c>
    </row>
    <row r="10" spans="1:18" x14ac:dyDescent="0.25">
      <c r="A10" s="26" t="s">
        <v>27</v>
      </c>
      <c r="B10" s="8">
        <v>1.3022875816993464</v>
      </c>
      <c r="C10" s="8">
        <v>1.6854575163398695</v>
      </c>
      <c r="D10" s="8">
        <v>0.98120915032679745</v>
      </c>
      <c r="E10" s="8">
        <v>3.2647058823529411</v>
      </c>
      <c r="F10" s="8">
        <v>1.4575163398692812</v>
      </c>
      <c r="G10" s="8">
        <v>24.337418300653596</v>
      </c>
      <c r="H10" s="8">
        <v>2.1911764705882355</v>
      </c>
      <c r="I10" s="8">
        <v>67.376633986928098</v>
      </c>
      <c r="J10" s="8">
        <v>1.8169934640522878</v>
      </c>
      <c r="K10" s="8">
        <v>25.616830065359476</v>
      </c>
      <c r="L10" s="8">
        <v>0.69199346405228757</v>
      </c>
      <c r="M10" s="8">
        <v>2.5163398692810457</v>
      </c>
      <c r="N10" s="8">
        <v>1.224</v>
      </c>
      <c r="O10" s="13">
        <f t="shared" si="4"/>
        <v>131.93627450980389</v>
      </c>
      <c r="P10" s="18">
        <f t="shared" si="0"/>
        <v>18.705994170574066</v>
      </c>
      <c r="Q10" s="18">
        <f t="shared" si="1"/>
        <v>30.912932138284251</v>
      </c>
      <c r="R10" s="18">
        <f t="shared" si="2"/>
        <v>0.77111829224505279</v>
      </c>
    </row>
    <row r="11" spans="1:18" x14ac:dyDescent="0.25">
      <c r="A11" s="26" t="s">
        <v>28</v>
      </c>
      <c r="B11" s="8">
        <v>0.31009573542210617</v>
      </c>
      <c r="C11" s="8">
        <v>0.26283724978241951</v>
      </c>
      <c r="D11" s="8">
        <v>0.17536988685813751</v>
      </c>
      <c r="E11" s="8">
        <v>0.25813751087902526</v>
      </c>
      <c r="F11" s="8">
        <v>0.13368146214099216</v>
      </c>
      <c r="G11" s="8">
        <v>0.52019147084421236</v>
      </c>
      <c r="H11" s="8">
        <v>7.8938207136640556E-2</v>
      </c>
      <c r="I11" s="8">
        <v>1.2235857267188859</v>
      </c>
      <c r="J11" s="8">
        <v>8.0765883376849437E-2</v>
      </c>
      <c r="K11" s="8">
        <v>0.44830287206266317</v>
      </c>
      <c r="L11" s="8">
        <v>2.802436901653612E-2</v>
      </c>
      <c r="M11" s="8">
        <v>7.1888598781549171E-2</v>
      </c>
      <c r="N11" s="8">
        <v>11.49</v>
      </c>
      <c r="O11" s="13">
        <f t="shared" si="4"/>
        <v>3.2817232375979111</v>
      </c>
      <c r="P11" s="18">
        <f t="shared" si="0"/>
        <v>5.2270701819532119</v>
      </c>
      <c r="Q11" s="18">
        <f t="shared" si="1"/>
        <v>30.519909068305328</v>
      </c>
      <c r="R11" s="18">
        <f t="shared" si="2"/>
        <v>0.68234291194544094</v>
      </c>
    </row>
    <row r="12" spans="1:18" x14ac:dyDescent="0.25">
      <c r="A12" s="26" t="s">
        <v>29</v>
      </c>
      <c r="B12" s="8">
        <v>0.65500794912559612</v>
      </c>
      <c r="C12" s="8">
        <v>1.7249602543720191</v>
      </c>
      <c r="D12" s="8">
        <v>0.61844197138314783</v>
      </c>
      <c r="E12" s="8">
        <v>2.7011128775834661</v>
      </c>
      <c r="F12" s="8">
        <v>0.88155802861685217</v>
      </c>
      <c r="G12" s="8">
        <v>8.3473767885532588</v>
      </c>
      <c r="H12" s="8">
        <v>0.86248012718600953</v>
      </c>
      <c r="I12" s="8">
        <v>13.987281399046106</v>
      </c>
      <c r="J12" s="8">
        <v>0.74721780604133536</v>
      </c>
      <c r="K12" s="8">
        <v>6.3926868044515102</v>
      </c>
      <c r="L12" s="8">
        <v>0.61367249602543716</v>
      </c>
      <c r="M12" s="8">
        <v>1.5874403815580287</v>
      </c>
      <c r="N12" s="8">
        <v>1.258</v>
      </c>
      <c r="O12" s="13">
        <f t="shared" si="4"/>
        <v>38.464228934817172</v>
      </c>
      <c r="P12" s="18">
        <f t="shared" si="0"/>
        <v>10.10659509202454</v>
      </c>
      <c r="Q12" s="18">
        <f t="shared" si="1"/>
        <v>30.531830943167162</v>
      </c>
      <c r="R12" s="18">
        <f t="shared" si="2"/>
        <v>0.64845587677365502</v>
      </c>
    </row>
    <row r="13" spans="1:18" x14ac:dyDescent="0.25">
      <c r="A13" s="26" t="s">
        <v>30</v>
      </c>
      <c r="B13" s="8">
        <v>0.13403702772891013</v>
      </c>
      <c r="C13" s="8">
        <v>0.21286755466197538</v>
      </c>
      <c r="D13" s="8">
        <v>8.7459160593113858E-2</v>
      </c>
      <c r="E13" s="8">
        <v>0.62050766524252332</v>
      </c>
      <c r="F13" s="8">
        <v>0.24009382591941025</v>
      </c>
      <c r="G13" s="8">
        <v>1.8941945212364917</v>
      </c>
      <c r="H13" s="8">
        <v>0.14785959621345396</v>
      </c>
      <c r="I13" s="8">
        <v>2.3928960375303681</v>
      </c>
      <c r="J13" s="8">
        <v>0.11326128843092906</v>
      </c>
      <c r="K13" s="8">
        <v>0.72178939432018097</v>
      </c>
      <c r="L13" s="8">
        <v>3.7111502052441993E-2</v>
      </c>
      <c r="M13" s="8">
        <v>0.16695987266482368</v>
      </c>
      <c r="N13" s="8">
        <v>11.936999999999999</v>
      </c>
      <c r="O13" s="13">
        <f t="shared" si="4"/>
        <v>6.6350004188657117</v>
      </c>
      <c r="P13" s="18">
        <f t="shared" si="0"/>
        <v>9.5628290878041842</v>
      </c>
      <c r="Q13" s="18">
        <f t="shared" si="1"/>
        <v>30.142563766778775</v>
      </c>
      <c r="R13" s="18">
        <f t="shared" si="2"/>
        <v>0.55329027649632423</v>
      </c>
    </row>
    <row r="14" spans="1:18" x14ac:dyDescent="0.25">
      <c r="A14" s="26" t="s">
        <v>31</v>
      </c>
      <c r="B14" s="23">
        <v>1.837037037037037</v>
      </c>
      <c r="C14" s="23">
        <v>3.7168724279835388</v>
      </c>
      <c r="D14" s="23">
        <v>1.7876543209876543</v>
      </c>
      <c r="E14" s="23">
        <v>14.897942386831273</v>
      </c>
      <c r="F14" s="23">
        <v>3.5218106995884773</v>
      </c>
      <c r="G14" s="23">
        <v>93.218106995884767</v>
      </c>
      <c r="H14" s="23">
        <v>3.19917695473251</v>
      </c>
      <c r="I14" s="23">
        <v>22.541563786008229</v>
      </c>
      <c r="J14" s="23">
        <v>1.3473251028806583</v>
      </c>
      <c r="K14" s="23">
        <v>7.7695473251028799</v>
      </c>
      <c r="L14" s="23">
        <v>0.57366255144032918</v>
      </c>
      <c r="M14" s="23">
        <v>1.1646090534979423</v>
      </c>
      <c r="N14" s="24">
        <v>1.2150000000000001</v>
      </c>
      <c r="O14" s="29">
        <v>155.57530864197528</v>
      </c>
      <c r="P14" s="18">
        <v>14.045010438413362</v>
      </c>
      <c r="Q14" s="18">
        <v>29.334944615878559</v>
      </c>
      <c r="R14" s="18">
        <v>0.21896794677416478</v>
      </c>
    </row>
    <row r="15" spans="1:18" x14ac:dyDescent="0.25">
      <c r="A15" s="26" t="s">
        <v>32</v>
      </c>
      <c r="B15" s="8">
        <v>0.21783597782450773</v>
      </c>
      <c r="C15" s="8">
        <v>0.25931944178933286</v>
      </c>
      <c r="D15" s="8">
        <v>0.14710380424393041</v>
      </c>
      <c r="E15" s="8">
        <v>0.54387306442362837</v>
      </c>
      <c r="F15" s="8">
        <v>0.20971133626457655</v>
      </c>
      <c r="G15" s="8">
        <v>1.4758172433569108</v>
      </c>
      <c r="H15" s="8">
        <v>0.14394953163831009</v>
      </c>
      <c r="I15" s="8">
        <v>1.8134199961766395</v>
      </c>
      <c r="J15" s="8">
        <v>0.11709042248136113</v>
      </c>
      <c r="K15" s="8">
        <v>1.5802905754157905</v>
      </c>
      <c r="L15" s="8">
        <v>3.5461670808640794E-2</v>
      </c>
      <c r="M15" s="8">
        <v>0.10619384438921813</v>
      </c>
      <c r="N15" s="8">
        <v>10.462</v>
      </c>
      <c r="O15" s="13">
        <f t="shared" si="3"/>
        <v>6.4322309309883385</v>
      </c>
      <c r="P15" s="18">
        <f t="shared" si="0"/>
        <v>8.7616027227722775</v>
      </c>
      <c r="Q15" s="18">
        <f t="shared" si="1"/>
        <v>30.63672640593273</v>
      </c>
      <c r="R15" s="18">
        <f t="shared" si="2"/>
        <v>0.62690915511609424</v>
      </c>
    </row>
    <row r="16" spans="1:18" x14ac:dyDescent="0.25">
      <c r="A16" s="26" t="s">
        <v>33</v>
      </c>
      <c r="B16" s="8">
        <v>2.3164983164983162</v>
      </c>
      <c r="C16" s="8">
        <v>3.9824915824915821</v>
      </c>
      <c r="D16" s="8">
        <v>1.8606060606060604</v>
      </c>
      <c r="E16" s="8">
        <v>7.3164983164983157</v>
      </c>
      <c r="F16" s="8">
        <v>1.9582491582491581</v>
      </c>
      <c r="G16" s="8">
        <v>9.0289562289562273</v>
      </c>
      <c r="H16" s="8">
        <v>1.8067340067340065</v>
      </c>
      <c r="I16" s="8">
        <v>24.704377104377102</v>
      </c>
      <c r="J16" s="8">
        <v>1.5925925925925926</v>
      </c>
      <c r="K16" s="8">
        <v>20.367676767676766</v>
      </c>
      <c r="L16" s="8">
        <v>0.81548821548821548</v>
      </c>
      <c r="M16" s="8">
        <v>4.7037037037037033</v>
      </c>
      <c r="N16" s="8">
        <v>1.4850000000000001</v>
      </c>
      <c r="O16" s="13">
        <f>SUM(C16:M16)</f>
        <v>78.137373737373736</v>
      </c>
      <c r="P16" s="18">
        <f t="shared" si="0"/>
        <v>8.5087228286220729</v>
      </c>
      <c r="Q16" s="18">
        <f t="shared" si="1"/>
        <v>30.892725179540594</v>
      </c>
      <c r="R16" s="18">
        <f t="shared" si="2"/>
        <v>0.73386327503974569</v>
      </c>
    </row>
    <row r="17" spans="1:19" x14ac:dyDescent="0.25">
      <c r="A17" s="26" t="s">
        <v>34</v>
      </c>
      <c r="B17" s="8">
        <v>9.3747079166277211E-2</v>
      </c>
      <c r="C17" s="8">
        <v>0.10085054678007291</v>
      </c>
      <c r="D17" s="8">
        <v>7.0100009346667908E-2</v>
      </c>
      <c r="E17" s="8">
        <v>0.16235162164688291</v>
      </c>
      <c r="F17" s="8">
        <v>5.7762407701654361E-2</v>
      </c>
      <c r="G17" s="8">
        <v>0.19384989251331899</v>
      </c>
      <c r="H17" s="8">
        <v>2.7292270305636038E-2</v>
      </c>
      <c r="I17" s="8">
        <v>0.22207682961024394</v>
      </c>
      <c r="J17" s="8">
        <v>2.76661370221516E-2</v>
      </c>
      <c r="K17" s="8">
        <v>0.12917095055612673</v>
      </c>
      <c r="L17" s="8">
        <v>1.8880269184035892E-2</v>
      </c>
      <c r="M17" s="8">
        <v>4.3929339190578558E-2</v>
      </c>
      <c r="N17" s="8">
        <v>10.699</v>
      </c>
      <c r="O17" s="13">
        <f t="shared" si="3"/>
        <v>1.0539302738573699</v>
      </c>
      <c r="P17" s="18">
        <f t="shared" si="0"/>
        <v>3.8696319018404908</v>
      </c>
      <c r="Q17" s="18">
        <f t="shared" si="1"/>
        <v>29.899194081120356</v>
      </c>
      <c r="R17" s="18">
        <f t="shared" si="2"/>
        <v>0.49649887699828249</v>
      </c>
    </row>
    <row r="18" spans="1:19" x14ac:dyDescent="0.25">
      <c r="A18" s="26" t="s">
        <v>35</v>
      </c>
      <c r="B18" s="8">
        <v>2.1806020066889631</v>
      </c>
      <c r="C18" s="8">
        <v>3.3565217391304345</v>
      </c>
      <c r="D18" s="8">
        <v>1.0648829431438127</v>
      </c>
      <c r="E18" s="8">
        <v>6.6989966555183944</v>
      </c>
      <c r="F18" s="8">
        <v>2.0628762541806021</v>
      </c>
      <c r="G18" s="8">
        <v>25.053511705685615</v>
      </c>
      <c r="H18" s="8">
        <v>3.2354515050167221</v>
      </c>
      <c r="I18" s="8">
        <v>49.641471571906351</v>
      </c>
      <c r="J18" s="8">
        <v>2.8180602006688962</v>
      </c>
      <c r="K18" s="8">
        <v>25.799999999999997</v>
      </c>
      <c r="L18" s="8">
        <v>1.0441471571906353</v>
      </c>
      <c r="M18" s="8">
        <v>4.7270903010033445</v>
      </c>
      <c r="N18" s="8">
        <v>1.4950000000000001</v>
      </c>
      <c r="O18" s="13">
        <f>SUM(C18:M18)</f>
        <v>125.5030100334448</v>
      </c>
      <c r="P18" s="18">
        <f t="shared" si="0"/>
        <v>11.675287775025499</v>
      </c>
      <c r="Q18" s="18">
        <f t="shared" si="1"/>
        <v>30.763951202770585</v>
      </c>
      <c r="R18" s="18">
        <f t="shared" si="2"/>
        <v>0.70378459330442111</v>
      </c>
    </row>
    <row r="19" spans="1:19" x14ac:dyDescent="0.25">
      <c r="A19" s="26" t="s">
        <v>36</v>
      </c>
      <c r="B19" s="8">
        <v>0.22975404919016196</v>
      </c>
      <c r="C19" s="8">
        <v>0.27414517096580682</v>
      </c>
      <c r="D19" s="8">
        <v>0.19836032793441311</v>
      </c>
      <c r="E19" s="8">
        <v>0.23915216956608676</v>
      </c>
      <c r="F19" s="8">
        <v>0.12577484503099379</v>
      </c>
      <c r="G19" s="8">
        <v>0.33303339332133569</v>
      </c>
      <c r="H19" s="8">
        <v>8.2683463307338528E-2</v>
      </c>
      <c r="I19" s="8">
        <v>0.5350929814037193</v>
      </c>
      <c r="J19" s="8">
        <v>8.5882823435312936E-2</v>
      </c>
      <c r="K19" s="8">
        <v>0.39392121575684858</v>
      </c>
      <c r="L19" s="8">
        <v>4.1891621675664861E-2</v>
      </c>
      <c r="M19" s="8">
        <v>0.19276144771045789</v>
      </c>
      <c r="N19" s="8">
        <v>10.002000000000001</v>
      </c>
      <c r="O19" s="13">
        <f t="shared" si="3"/>
        <v>2.5026994601079786</v>
      </c>
      <c r="P19" s="18">
        <f t="shared" si="0"/>
        <v>3.046875</v>
      </c>
      <c r="Q19" s="18">
        <f t="shared" si="1"/>
        <v>30.443889443889443</v>
      </c>
      <c r="R19" s="18">
        <f t="shared" si="2"/>
        <v>0.61884781884781892</v>
      </c>
    </row>
    <row r="20" spans="1:19" x14ac:dyDescent="0.25">
      <c r="A20" s="26" t="s">
        <v>37</v>
      </c>
      <c r="B20" s="8">
        <v>2.3323615160349855</v>
      </c>
      <c r="C20" s="8">
        <v>5.1166180758017488</v>
      </c>
      <c r="D20" s="8">
        <v>1.421282798833819</v>
      </c>
      <c r="E20" s="8">
        <v>9.1144314868804663</v>
      </c>
      <c r="F20" s="8">
        <v>1.6814868804664722</v>
      </c>
      <c r="G20" s="8">
        <v>8.6034985422740515</v>
      </c>
      <c r="H20" s="8">
        <v>1.7988338192419824</v>
      </c>
      <c r="I20" s="8">
        <v>21.646501457725947</v>
      </c>
      <c r="J20" s="8">
        <v>1.7499999999999998</v>
      </c>
      <c r="K20" s="8">
        <v>20.622448979591834</v>
      </c>
      <c r="L20" s="8">
        <v>1.0721574344023324</v>
      </c>
      <c r="M20" s="8">
        <v>6.3600583090379006</v>
      </c>
      <c r="N20" s="8">
        <v>1.3720000000000001</v>
      </c>
      <c r="O20" s="13">
        <f>SUM(C20:M20)</f>
        <v>79.18731778425655</v>
      </c>
      <c r="P20" s="18">
        <f t="shared" si="0"/>
        <v>9.0184089414858644</v>
      </c>
      <c r="Q20" s="18">
        <f t="shared" si="1"/>
        <v>30.792957643799667</v>
      </c>
      <c r="R20" s="18">
        <f t="shared" si="2"/>
        <v>0.70463658234307791</v>
      </c>
    </row>
    <row r="21" spans="1:19" x14ac:dyDescent="0.25">
      <c r="A21" s="26" t="s">
        <v>38</v>
      </c>
      <c r="B21" s="8">
        <v>8.5338085338085332E-2</v>
      </c>
      <c r="C21" s="8">
        <v>9.7317097317097312E-2</v>
      </c>
      <c r="D21" s="8">
        <v>6.9300069300069295E-2</v>
      </c>
      <c r="E21" s="8">
        <v>0.18453618453618453</v>
      </c>
      <c r="F21" s="8">
        <v>9.6228096228096222E-2</v>
      </c>
      <c r="G21" s="8">
        <v>0.4215424215424215</v>
      </c>
      <c r="H21" s="8">
        <v>6.1677061677061669E-2</v>
      </c>
      <c r="I21" s="8">
        <v>0.95208395208395213</v>
      </c>
      <c r="J21" s="8">
        <v>6.8013068013068015E-2</v>
      </c>
      <c r="K21" s="8">
        <v>0.38134838134838128</v>
      </c>
      <c r="L21" s="8">
        <v>2.8512028512028508E-2</v>
      </c>
      <c r="M21" s="8">
        <v>0.12889812889812891</v>
      </c>
      <c r="N21" s="8">
        <v>10.101000000000001</v>
      </c>
      <c r="O21" s="13">
        <f t="shared" si="3"/>
        <v>2.4894564894564892</v>
      </c>
      <c r="P21" s="18">
        <f t="shared" si="0"/>
        <v>6.5697518443997325</v>
      </c>
      <c r="Q21" s="18">
        <f t="shared" si="1"/>
        <v>30.577969475779692</v>
      </c>
      <c r="R21" s="18">
        <f t="shared" si="2"/>
        <v>0.68750957072124952</v>
      </c>
    </row>
    <row r="22" spans="1:19" x14ac:dyDescent="0.25">
      <c r="A22" s="26" t="s">
        <v>39</v>
      </c>
      <c r="B22" s="8">
        <v>2.4667571234735415</v>
      </c>
      <c r="C22" s="8">
        <v>2.8147896879240162</v>
      </c>
      <c r="D22" s="8">
        <v>0.94776119402985082</v>
      </c>
      <c r="E22" s="8">
        <v>7.398914518317504</v>
      </c>
      <c r="F22" s="8">
        <v>1.8792401628222524</v>
      </c>
      <c r="G22" s="8">
        <v>19.364314789687924</v>
      </c>
      <c r="H22" s="8">
        <v>2.2299864314789688</v>
      </c>
      <c r="I22" s="8">
        <v>20.613297150610585</v>
      </c>
      <c r="J22" s="8">
        <v>1.3670284938941657</v>
      </c>
      <c r="K22" s="8">
        <v>8.5691994572591597</v>
      </c>
      <c r="L22" s="8">
        <v>0.45590230664857534</v>
      </c>
      <c r="M22" s="8">
        <v>1.6214382632293081</v>
      </c>
      <c r="N22" s="8">
        <v>1.474</v>
      </c>
      <c r="O22" s="13">
        <f>SUM(C22:M22)</f>
        <v>67.261872455902321</v>
      </c>
      <c r="P22" s="18">
        <f t="shared" si="0"/>
        <v>8.7088393705776745</v>
      </c>
      <c r="Q22" s="18">
        <f t="shared" si="1"/>
        <v>30.085079549864183</v>
      </c>
      <c r="R22" s="18">
        <f t="shared" si="2"/>
        <v>0.52162155607295302</v>
      </c>
    </row>
    <row r="23" spans="1:19" x14ac:dyDescent="0.25">
      <c r="A23" s="26" t="s">
        <v>40</v>
      </c>
      <c r="B23" s="8">
        <v>6.8549045209727433E-2</v>
      </c>
      <c r="C23" s="8">
        <v>9.0827484902888861E-2</v>
      </c>
      <c r="D23" s="8">
        <v>4.1700669169250859E-2</v>
      </c>
      <c r="E23" s="8">
        <v>0.13652684837604048</v>
      </c>
      <c r="F23" s="8">
        <v>4.1047821119634405E-2</v>
      </c>
      <c r="G23" s="8">
        <v>0.26513791415048149</v>
      </c>
      <c r="H23" s="8">
        <v>2.733801207768892E-2</v>
      </c>
      <c r="I23" s="8">
        <v>0.31238779174147219</v>
      </c>
      <c r="J23" s="8">
        <v>2.9949404276154726E-2</v>
      </c>
      <c r="K23" s="8">
        <v>0.13383385017137261</v>
      </c>
      <c r="L23" s="8">
        <v>1.3709809041945489E-2</v>
      </c>
      <c r="M23" s="8">
        <v>3.370328056144932E-2</v>
      </c>
      <c r="N23" s="8">
        <v>12.254</v>
      </c>
      <c r="O23" s="13">
        <f t="shared" si="3"/>
        <v>1.1261628855883794</v>
      </c>
      <c r="P23" s="18">
        <f t="shared" si="0"/>
        <v>6.0547785547785544</v>
      </c>
      <c r="Q23" s="18">
        <f t="shared" si="1"/>
        <v>30.046198267564971</v>
      </c>
      <c r="R23" s="18">
        <f t="shared" si="2"/>
        <v>0.52627526467757468</v>
      </c>
    </row>
    <row r="24" spans="1:19" x14ac:dyDescent="0.25">
      <c r="A24" s="26" t="s">
        <v>41</v>
      </c>
      <c r="B24" s="22">
        <v>1.6191165821868212</v>
      </c>
      <c r="C24" s="22">
        <v>5.528602461984069</v>
      </c>
      <c r="D24" s="22">
        <v>1.9420709630702389</v>
      </c>
      <c r="E24" s="22">
        <v>35.749456915278785</v>
      </c>
      <c r="F24" s="22">
        <v>5.8732802317161479</v>
      </c>
      <c r="G24" s="22">
        <v>118.93989862418537</v>
      </c>
      <c r="H24" s="22">
        <v>8.6908037653874004</v>
      </c>
      <c r="I24" s="22">
        <v>114.72049239681391</v>
      </c>
      <c r="J24" s="22">
        <v>2.3577118030412745</v>
      </c>
      <c r="K24" s="22">
        <v>2.9217958001448228</v>
      </c>
      <c r="L24" s="22">
        <v>0.32585083272990589</v>
      </c>
      <c r="M24" s="22">
        <v>0.47791455467052862</v>
      </c>
      <c r="N24" s="31">
        <v>1.381</v>
      </c>
      <c r="O24" s="29">
        <v>299.14699493120924</v>
      </c>
      <c r="P24" s="18">
        <v>14.436681893209473</v>
      </c>
      <c r="Q24" s="18">
        <v>29.622877502725409</v>
      </c>
      <c r="R24" s="18">
        <v>0.43198170650642131</v>
      </c>
      <c r="S24" s="23"/>
    </row>
    <row r="25" spans="1:19" x14ac:dyDescent="0.25">
      <c r="A25" s="26" t="s">
        <v>42</v>
      </c>
      <c r="B25" s="8">
        <v>0.11252890297165369</v>
      </c>
      <c r="C25" s="8">
        <v>0.11167251862635952</v>
      </c>
      <c r="D25" s="8">
        <v>6.6712340498415693E-2</v>
      </c>
      <c r="E25" s="8">
        <v>0.21580885501413036</v>
      </c>
      <c r="F25" s="8">
        <v>8.3326196797122554E-2</v>
      </c>
      <c r="G25" s="8">
        <v>0.57737432559732815</v>
      </c>
      <c r="H25" s="8">
        <v>4.2990494133767237E-2</v>
      </c>
      <c r="I25" s="8">
        <v>0.61043076132568297</v>
      </c>
      <c r="J25" s="8">
        <v>3.2542605121178389E-2</v>
      </c>
      <c r="K25" s="8">
        <v>0.16374068682024492</v>
      </c>
      <c r="L25" s="8">
        <v>2.4749507579001455E-2</v>
      </c>
      <c r="M25" s="8">
        <v>2.8089406525648713E-2</v>
      </c>
      <c r="N25" s="8">
        <v>11.677</v>
      </c>
      <c r="O25" s="13">
        <f t="shared" si="3"/>
        <v>1.9574376980388799</v>
      </c>
      <c r="P25" s="18">
        <f t="shared" si="0"/>
        <v>6.9483675018982547</v>
      </c>
      <c r="Q25" s="18">
        <f t="shared" si="1"/>
        <v>29.921429351983384</v>
      </c>
      <c r="R25" s="18">
        <f t="shared" si="2"/>
        <v>0.49393508906130468</v>
      </c>
    </row>
    <row r="26" spans="1:19" x14ac:dyDescent="0.25">
      <c r="A26" s="26" t="s">
        <v>43</v>
      </c>
      <c r="B26" s="8">
        <v>1.9531582682753723</v>
      </c>
      <c r="C26" s="8">
        <v>2.7196593328601844</v>
      </c>
      <c r="D26" s="8">
        <v>0.74733853797019156</v>
      </c>
      <c r="E26" s="8">
        <v>3.4102200141944641</v>
      </c>
      <c r="F26" s="8">
        <v>0.86018452803406664</v>
      </c>
      <c r="G26" s="8">
        <v>3.5805535841022</v>
      </c>
      <c r="H26" s="8">
        <v>0.85947480482611782</v>
      </c>
      <c r="I26" s="8">
        <v>7.436479772888573</v>
      </c>
      <c r="J26" s="8">
        <v>0.78140525195173882</v>
      </c>
      <c r="K26" s="8">
        <v>6.9034776437189498</v>
      </c>
      <c r="L26" s="8">
        <v>0.49964513839602553</v>
      </c>
      <c r="M26" s="8">
        <v>2.5507452093683463</v>
      </c>
      <c r="N26" s="8">
        <v>1.409</v>
      </c>
      <c r="O26" s="13">
        <f>SUM(C26:M26)</f>
        <v>30.349183818310859</v>
      </c>
      <c r="P26" s="18">
        <f t="shared" si="0"/>
        <v>6.5665282936421239</v>
      </c>
      <c r="Q26" s="18">
        <f t="shared" si="1"/>
        <v>30.672067875561467</v>
      </c>
      <c r="R26" s="18">
        <f t="shared" si="2"/>
        <v>0.67226750956579595</v>
      </c>
    </row>
    <row r="27" spans="1:19" x14ac:dyDescent="0.25">
      <c r="A27" s="26" t="s">
        <v>44</v>
      </c>
      <c r="B27" s="8">
        <v>0.15502096226791773</v>
      </c>
      <c r="C27" s="8">
        <v>0.16819724495907365</v>
      </c>
      <c r="D27" s="8">
        <v>9.5528049510880411E-2</v>
      </c>
      <c r="E27" s="8">
        <v>0.22399680574965064</v>
      </c>
      <c r="F27" s="8">
        <v>0.1101018167298862</v>
      </c>
      <c r="G27" s="8">
        <v>0.48233180275504089</v>
      </c>
      <c r="H27" s="8">
        <v>5.7895787582351761E-2</v>
      </c>
      <c r="I27" s="8">
        <v>0.66570173687362744</v>
      </c>
      <c r="J27" s="8">
        <v>4.3920942303853058E-2</v>
      </c>
      <c r="K27" s="8">
        <v>0.28518666400479137</v>
      </c>
      <c r="L27" s="8">
        <v>2.146136953483729E-2</v>
      </c>
      <c r="M27" s="8">
        <v>0.10590936314633659</v>
      </c>
      <c r="N27" s="8">
        <v>10.018000000000001</v>
      </c>
      <c r="O27" s="13">
        <f t="shared" si="3"/>
        <v>2.2602315831503295</v>
      </c>
      <c r="P27" s="18">
        <f t="shared" si="0"/>
        <v>5.3902597402597401</v>
      </c>
      <c r="Q27" s="18">
        <f t="shared" si="1"/>
        <v>30.22141910613179</v>
      </c>
      <c r="R27" s="18">
        <f t="shared" si="2"/>
        <v>0.57378629080833643</v>
      </c>
    </row>
    <row r="28" spans="1:19" x14ac:dyDescent="0.25">
      <c r="A28" s="26" t="s">
        <v>45</v>
      </c>
      <c r="B28" s="8">
        <v>0.36296296296296293</v>
      </c>
      <c r="C28" s="8">
        <v>0.53703703703703698</v>
      </c>
      <c r="D28" s="8">
        <v>0.44814814814814813</v>
      </c>
      <c r="E28" s="8">
        <v>2.8046296296296296</v>
      </c>
      <c r="F28" s="8">
        <v>1.6439814814814815</v>
      </c>
      <c r="G28" s="8">
        <v>27.844444444444441</v>
      </c>
      <c r="H28" s="8">
        <v>2.8296296296296295</v>
      </c>
      <c r="I28" s="8">
        <v>50.501388888888883</v>
      </c>
      <c r="J28" s="8">
        <v>1.5648148148148147</v>
      </c>
      <c r="K28" s="8">
        <v>11.82037037037037</v>
      </c>
      <c r="L28" s="8">
        <v>0.28749999999999998</v>
      </c>
      <c r="M28" s="8">
        <v>0.8027777777777777</v>
      </c>
      <c r="N28" s="8">
        <v>2.16</v>
      </c>
      <c r="O28" s="13">
        <f>SUM(C28:M28)</f>
        <v>101.0847222222222</v>
      </c>
      <c r="P28" s="18">
        <f t="shared" si="0"/>
        <v>14.332809935051031</v>
      </c>
      <c r="Q28" s="18">
        <f t="shared" si="1"/>
        <v>30.534621072917133</v>
      </c>
      <c r="R28" s="18">
        <f t="shared" si="2"/>
        <v>0.67033667468391611</v>
      </c>
    </row>
    <row r="29" spans="1:19" x14ac:dyDescent="0.25">
      <c r="A29" s="26" t="s">
        <v>46</v>
      </c>
      <c r="B29" s="8">
        <v>0.10541509058331675</v>
      </c>
      <c r="C29" s="8">
        <v>0.21958988652199882</v>
      </c>
      <c r="D29" s="8">
        <v>8.6701174596854474E-2</v>
      </c>
      <c r="E29" s="8">
        <v>0.4302209834760104</v>
      </c>
      <c r="F29" s="8">
        <v>0.13886123830380251</v>
      </c>
      <c r="G29" s="8">
        <v>1.0772446744973123</v>
      </c>
      <c r="H29" s="8">
        <v>9.7849890503683062E-2</v>
      </c>
      <c r="I29" s="8">
        <v>1.0679872586103922</v>
      </c>
      <c r="J29" s="8">
        <v>8.7796137766275137E-2</v>
      </c>
      <c r="K29" s="8">
        <v>0.46028269958192314</v>
      </c>
      <c r="L29" s="8">
        <v>2.5084610790364326E-2</v>
      </c>
      <c r="M29" s="8">
        <v>0.10103523790563408</v>
      </c>
      <c r="N29" s="8">
        <v>10.045999999999999</v>
      </c>
      <c r="O29" s="13">
        <f t="shared" si="3"/>
        <v>3.7926537925542507</v>
      </c>
      <c r="P29" s="18">
        <f t="shared" si="0"/>
        <v>7.3824739772452199</v>
      </c>
      <c r="Q29" s="18">
        <f t="shared" si="1"/>
        <v>30.02665835983867</v>
      </c>
      <c r="R29" s="18">
        <f t="shared" si="2"/>
        <v>0.50342656654752926</v>
      </c>
    </row>
    <row r="30" spans="1:19" x14ac:dyDescent="0.25">
      <c r="A30" s="26" t="s">
        <v>47</v>
      </c>
      <c r="B30" s="22">
        <v>1.1506154960173787</v>
      </c>
      <c r="C30" s="22">
        <v>1.6560463432295438</v>
      </c>
      <c r="D30" s="22">
        <v>0.72773352643012301</v>
      </c>
      <c r="E30" s="22">
        <v>2.9007965242577844</v>
      </c>
      <c r="F30" s="22">
        <v>1.3287472845763939</v>
      </c>
      <c r="G30" s="22">
        <v>11.289645184648805</v>
      </c>
      <c r="H30" s="22">
        <v>0.80376538740043457</v>
      </c>
      <c r="I30" s="22">
        <v>4.2961622013034031</v>
      </c>
      <c r="J30" s="22">
        <v>0.28095582910934108</v>
      </c>
      <c r="K30" s="22">
        <v>0.61115133960897894</v>
      </c>
      <c r="L30" s="22">
        <v>0</v>
      </c>
      <c r="M30" s="22">
        <v>0.36495293265749457</v>
      </c>
      <c r="N30" s="31">
        <v>1.381</v>
      </c>
      <c r="O30" s="29">
        <v>25.410572049239683</v>
      </c>
      <c r="P30" s="18">
        <v>6.0797602581834953</v>
      </c>
      <c r="Q30" s="18">
        <v>29.27413361644043</v>
      </c>
      <c r="R30" s="18">
        <v>0.25695760976719489</v>
      </c>
    </row>
    <row r="31" spans="1:19" s="1" customFormat="1" ht="13.8" thickBot="1" x14ac:dyDescent="0.3">
      <c r="A31" s="27" t="s">
        <v>48</v>
      </c>
      <c r="B31" s="9">
        <v>0.15137409363530571</v>
      </c>
      <c r="C31" s="9">
        <v>0.19541670396562527</v>
      </c>
      <c r="D31" s="9">
        <v>0.15379106615343299</v>
      </c>
      <c r="E31" s="9">
        <v>0.28439709963297827</v>
      </c>
      <c r="F31" s="9">
        <v>0.13239638349297289</v>
      </c>
      <c r="G31" s="9">
        <v>0.75955599319666989</v>
      </c>
      <c r="H31" s="9">
        <v>0.11064363082982724</v>
      </c>
      <c r="I31" s="9">
        <v>0.96714707725360316</v>
      </c>
      <c r="J31" s="9">
        <v>9.927490824456181E-2</v>
      </c>
      <c r="K31" s="9">
        <v>0.32083072240623045</v>
      </c>
      <c r="L31" s="9">
        <v>3.1599677736997581E-2</v>
      </c>
      <c r="M31" s="9">
        <v>6.7496195506221476E-2</v>
      </c>
      <c r="N31" s="9">
        <v>11.170999999999999</v>
      </c>
      <c r="O31" s="14">
        <f>SUM(C31:M31)</f>
        <v>3.1225494584191207</v>
      </c>
      <c r="P31" s="19">
        <f t="shared" si="0"/>
        <v>4.7004691447131002</v>
      </c>
      <c r="Q31" s="19">
        <f t="shared" si="1"/>
        <v>30.13589251439539</v>
      </c>
      <c r="R31" s="19">
        <f t="shared" si="2"/>
        <v>0.55232245681381964</v>
      </c>
      <c r="S31"/>
    </row>
    <row r="32" spans="1:19" x14ac:dyDescent="0.25">
      <c r="A32" s="25" t="s">
        <v>18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28"/>
      <c r="O32" s="15"/>
      <c r="P32" s="20"/>
      <c r="Q32" s="20"/>
      <c r="R32" s="20"/>
      <c r="S32" s="1"/>
    </row>
    <row r="33" spans="1:18" x14ac:dyDescent="0.25">
      <c r="A33" s="26" t="s">
        <v>49</v>
      </c>
      <c r="B33" s="23">
        <v>1.6314814814814813</v>
      </c>
      <c r="C33" s="23">
        <v>3.2574074074074071</v>
      </c>
      <c r="D33" s="23">
        <v>0.83425925925925926</v>
      </c>
      <c r="E33" s="23">
        <v>5.0120370370370368</v>
      </c>
      <c r="F33" s="23">
        <v>1.5972222222222221</v>
      </c>
      <c r="G33" s="23">
        <v>41.137962962962959</v>
      </c>
      <c r="H33" s="23">
        <v>2.1620370370370368</v>
      </c>
      <c r="I33" s="23">
        <v>37.919444444444444</v>
      </c>
      <c r="J33" s="23">
        <v>1.3499999999999999</v>
      </c>
      <c r="K33" s="23">
        <v>1.9046296296296295</v>
      </c>
      <c r="L33" s="23">
        <v>0</v>
      </c>
      <c r="M33" s="23">
        <v>0</v>
      </c>
      <c r="N33" s="24">
        <v>1.08</v>
      </c>
      <c r="O33" s="29">
        <v>96.806481481481455</v>
      </c>
      <c r="P33" s="18">
        <v>14.465181492444307</v>
      </c>
      <c r="Q33" s="18">
        <v>29.854133459699305</v>
      </c>
      <c r="R33" s="18">
        <v>0.46321027010726801</v>
      </c>
    </row>
    <row r="34" spans="1:18" x14ac:dyDescent="0.25">
      <c r="A34" s="26" t="s">
        <v>50</v>
      </c>
      <c r="B34" s="8">
        <v>0.19183472700442697</v>
      </c>
      <c r="C34" s="8">
        <v>0.33910477127397937</v>
      </c>
      <c r="D34" s="8">
        <v>0.16458435809149041</v>
      </c>
      <c r="E34" s="8">
        <v>0.9790457452041319</v>
      </c>
      <c r="F34" s="8">
        <v>0.23089030988686671</v>
      </c>
      <c r="G34" s="8">
        <v>2.1269060501721597</v>
      </c>
      <c r="H34" s="8">
        <v>0.14510575504181014</v>
      </c>
      <c r="I34" s="8">
        <v>1.1910477127397934</v>
      </c>
      <c r="J34" s="8">
        <v>7.0831283817019183E-2</v>
      </c>
      <c r="K34" s="8">
        <v>0.36133792424987704</v>
      </c>
      <c r="L34" s="8">
        <v>2.3610427939006397E-2</v>
      </c>
      <c r="M34" s="8">
        <v>6.1091982292179048E-2</v>
      </c>
      <c r="N34" s="8">
        <v>10.164999999999999</v>
      </c>
      <c r="O34" s="13">
        <f>SUM(C34:M34)</f>
        <v>5.6935563207083133</v>
      </c>
      <c r="P34" s="18">
        <f t="shared" si="0"/>
        <v>7.6189863234111019</v>
      </c>
      <c r="Q34" s="18">
        <f t="shared" si="1"/>
        <v>29.401292448048657</v>
      </c>
      <c r="R34" s="18">
        <f t="shared" si="2"/>
        <v>0.33324885960466294</v>
      </c>
    </row>
    <row r="35" spans="1:18" x14ac:dyDescent="0.25">
      <c r="A35" s="26" t="s">
        <v>51</v>
      </c>
      <c r="B35" s="23">
        <v>1.5216763005780347</v>
      </c>
      <c r="C35" s="23">
        <v>2.0144508670520231</v>
      </c>
      <c r="D35" s="23">
        <v>0.72976878612716767</v>
      </c>
      <c r="E35" s="23">
        <v>2.5867052023121389</v>
      </c>
      <c r="F35" s="23">
        <v>1.25</v>
      </c>
      <c r="G35" s="23">
        <v>38.382947976878619</v>
      </c>
      <c r="H35" s="23">
        <v>1.7615606936416188</v>
      </c>
      <c r="I35" s="23">
        <v>26.468208092485551</v>
      </c>
      <c r="J35" s="23">
        <v>1.2803468208092486</v>
      </c>
      <c r="K35" s="23">
        <v>1.7268786127167632</v>
      </c>
      <c r="L35" s="23">
        <v>0</v>
      </c>
      <c r="M35" s="23">
        <v>0</v>
      </c>
      <c r="N35" s="24">
        <v>0.69199999999999995</v>
      </c>
      <c r="O35" s="29">
        <v>77.72254335260115</v>
      </c>
      <c r="P35" s="18">
        <v>13.773237410071941</v>
      </c>
      <c r="Q35" s="18">
        <v>29.790439179307178</v>
      </c>
      <c r="R35" s="18">
        <v>0.40765116376248378</v>
      </c>
    </row>
    <row r="36" spans="1:18" x14ac:dyDescent="0.25">
      <c r="A36" s="26" t="s">
        <v>52</v>
      </c>
      <c r="B36" s="8">
        <v>0.25594266013427691</v>
      </c>
      <c r="C36" s="8">
        <v>0.50843767011431684</v>
      </c>
      <c r="D36" s="8">
        <v>0.21148611867174741</v>
      </c>
      <c r="E36" s="8">
        <v>1.5263110143349665</v>
      </c>
      <c r="F36" s="8">
        <v>0.31555071674832152</v>
      </c>
      <c r="G36" s="8">
        <v>3.8287969515514426</v>
      </c>
      <c r="H36" s="8">
        <v>0.22681908909453818</v>
      </c>
      <c r="I36" s="8">
        <v>1.7817093086554165</v>
      </c>
      <c r="J36" s="8">
        <v>7.6574124478316088E-2</v>
      </c>
      <c r="K36" s="8">
        <v>0.13618218109236072</v>
      </c>
      <c r="L36" s="8">
        <v>2.1502449646162221E-2</v>
      </c>
      <c r="M36" s="8">
        <v>2.9032843404100891E-2</v>
      </c>
      <c r="N36" s="8">
        <v>11.022</v>
      </c>
      <c r="O36" s="13">
        <f>SUM(C36:M36)</f>
        <v>8.66240246779169</v>
      </c>
      <c r="P36" s="18">
        <f t="shared" si="0"/>
        <v>8.7581120943952815</v>
      </c>
      <c r="Q36" s="18">
        <f t="shared" si="1"/>
        <v>29.145129299053178</v>
      </c>
      <c r="R36" s="18">
        <f t="shared" si="2"/>
        <v>0.26370021082045331</v>
      </c>
    </row>
    <row r="37" spans="1:18" x14ac:dyDescent="0.25">
      <c r="A37" s="26" t="s">
        <v>53</v>
      </c>
      <c r="B37" s="8">
        <v>1.9515669515669518</v>
      </c>
      <c r="C37" s="8">
        <v>3.9477682811016148</v>
      </c>
      <c r="D37" s="8">
        <v>0.7388414055080722</v>
      </c>
      <c r="E37" s="8">
        <v>4.3646723646723649</v>
      </c>
      <c r="F37" s="8">
        <v>1.1168091168091168</v>
      </c>
      <c r="G37" s="8">
        <v>15.14150047483381</v>
      </c>
      <c r="H37" s="8">
        <v>0.77207977207977208</v>
      </c>
      <c r="I37" s="8">
        <v>3.8423551756885095</v>
      </c>
      <c r="J37" s="8">
        <v>0.59069325735992406</v>
      </c>
      <c r="K37" s="8">
        <v>0.6476733143399811</v>
      </c>
      <c r="L37" s="8">
        <v>0</v>
      </c>
      <c r="M37" s="8">
        <v>0</v>
      </c>
      <c r="N37" s="8">
        <v>1.0529999999999999</v>
      </c>
      <c r="O37" s="13">
        <f t="shared" si="3"/>
        <v>31.162393162393165</v>
      </c>
      <c r="P37" s="18">
        <f t="shared" si="0"/>
        <v>7.4558866922396012</v>
      </c>
      <c r="Q37" s="18">
        <f t="shared" si="1"/>
        <v>29.064429317714101</v>
      </c>
      <c r="R37" s="18">
        <f t="shared" si="2"/>
        <v>0.18711413645717903</v>
      </c>
    </row>
    <row r="38" spans="1:18" x14ac:dyDescent="0.25">
      <c r="A38" s="26" t="s">
        <v>54</v>
      </c>
      <c r="B38" s="8">
        <v>0.329005193767479</v>
      </c>
      <c r="C38" s="8">
        <v>0.37894526568118259</v>
      </c>
      <c r="D38" s="8">
        <v>0.18018377946464242</v>
      </c>
      <c r="E38" s="8">
        <v>0.91040751098681583</v>
      </c>
      <c r="F38" s="8">
        <v>0.29145025968837396</v>
      </c>
      <c r="G38" s="8">
        <v>3.7770675189772276</v>
      </c>
      <c r="H38" s="8">
        <v>0.17998401917698761</v>
      </c>
      <c r="I38" s="8">
        <v>1.2714742309228926</v>
      </c>
      <c r="J38" s="8">
        <v>5.8330003995205749E-2</v>
      </c>
      <c r="K38" s="8">
        <v>0.14292848581701958</v>
      </c>
      <c r="L38" s="8">
        <v>2.0275669196963643E-2</v>
      </c>
      <c r="M38" s="8">
        <v>4.8341989612465039E-2</v>
      </c>
      <c r="N38" s="8">
        <v>10.012</v>
      </c>
      <c r="O38" s="13">
        <f>SUM(C38:M38)</f>
        <v>7.259388733519776</v>
      </c>
      <c r="P38" s="18">
        <f t="shared" si="0"/>
        <v>8.5948227349465416</v>
      </c>
      <c r="Q38" s="18">
        <f t="shared" si="1"/>
        <v>29.212040856413275</v>
      </c>
      <c r="R38" s="18">
        <f t="shared" si="2"/>
        <v>0.2317979440843318</v>
      </c>
    </row>
    <row r="39" spans="1:18" x14ac:dyDescent="0.25">
      <c r="A39" s="26" t="s">
        <v>55</v>
      </c>
      <c r="B39" s="8">
        <v>1.0263835263835264</v>
      </c>
      <c r="C39" s="8">
        <v>1.6293436293436294</v>
      </c>
      <c r="D39" s="8">
        <v>0.88416988416988418</v>
      </c>
      <c r="E39" s="8">
        <v>2.5785070785070783</v>
      </c>
      <c r="F39" s="8">
        <v>1.1924066924066923</v>
      </c>
      <c r="G39" s="8">
        <v>12.134491634491633</v>
      </c>
      <c r="H39" s="8">
        <v>1.3706563706563706</v>
      </c>
      <c r="I39" s="8">
        <v>5.3687258687258685</v>
      </c>
      <c r="J39" s="8">
        <v>0.48005148005148002</v>
      </c>
      <c r="K39" s="8">
        <v>0.43758043758043758</v>
      </c>
      <c r="L39" s="8">
        <v>0</v>
      </c>
      <c r="M39" s="8">
        <v>0</v>
      </c>
      <c r="N39" s="8">
        <v>1.554</v>
      </c>
      <c r="O39" s="13">
        <f t="shared" si="3"/>
        <v>26.075933075933072</v>
      </c>
      <c r="P39" s="18">
        <f t="shared" si="0"/>
        <v>5.224807471735212</v>
      </c>
      <c r="Q39" s="18">
        <f t="shared" si="1"/>
        <v>29.357261579954212</v>
      </c>
      <c r="R39" s="18">
        <f t="shared" si="2"/>
        <v>0.28296798068178258</v>
      </c>
    </row>
    <row r="40" spans="1:18" x14ac:dyDescent="0.25">
      <c r="A40" s="26" t="s">
        <v>56</v>
      </c>
      <c r="B40" s="8">
        <v>0.30520000000000003</v>
      </c>
      <c r="C40" s="8">
        <v>0.36480000000000001</v>
      </c>
      <c r="D40" s="8">
        <v>0.17599999999999999</v>
      </c>
      <c r="E40" s="8">
        <v>0.84550000000000003</v>
      </c>
      <c r="F40" s="8">
        <v>0.14599999999999999</v>
      </c>
      <c r="G40" s="8">
        <v>1.2746</v>
      </c>
      <c r="H40" s="8">
        <v>5.33E-2</v>
      </c>
      <c r="I40" s="8">
        <v>0.3725</v>
      </c>
      <c r="J40" s="8">
        <v>2.9699999999999997E-2</v>
      </c>
      <c r="K40" s="8">
        <v>5.3600000000000002E-2</v>
      </c>
      <c r="L40" s="8">
        <v>1.9599999999999999E-2</v>
      </c>
      <c r="M40" s="8">
        <v>3.1300000000000001E-2</v>
      </c>
      <c r="N40" s="8">
        <v>10</v>
      </c>
      <c r="O40" s="13">
        <f>SUM(C40:M40)</f>
        <v>3.3668999999999998</v>
      </c>
      <c r="P40" s="18">
        <f t="shared" si="0"/>
        <v>6.2869135802469138</v>
      </c>
      <c r="Q40" s="18">
        <f t="shared" si="1"/>
        <v>28.712669860969289</v>
      </c>
      <c r="R40" s="18">
        <f t="shared" si="2"/>
        <v>0.16734741968423533</v>
      </c>
    </row>
    <row r="41" spans="1:18" x14ac:dyDescent="0.25">
      <c r="A41" s="26" t="s">
        <v>57</v>
      </c>
      <c r="B41" s="8">
        <v>0.95148443157132512</v>
      </c>
      <c r="C41" s="8">
        <v>1.2693700217233888</v>
      </c>
      <c r="D41" s="8">
        <v>0.48081100651701669</v>
      </c>
      <c r="E41" s="8">
        <v>2.8363504706734251</v>
      </c>
      <c r="F41" s="8">
        <v>0.73931933381607529</v>
      </c>
      <c r="G41" s="8">
        <v>7.2621288921071683</v>
      </c>
      <c r="H41" s="8">
        <v>0.62780593772628535</v>
      </c>
      <c r="I41" s="8">
        <v>2.7979724837074582</v>
      </c>
      <c r="J41" s="8">
        <v>0.28095582910934108</v>
      </c>
      <c r="K41" s="8">
        <v>0.34902244750181027</v>
      </c>
      <c r="L41" s="8">
        <v>0</v>
      </c>
      <c r="M41" s="8">
        <v>0.2918175235336713</v>
      </c>
      <c r="N41" s="8">
        <v>1.381</v>
      </c>
      <c r="O41" s="13">
        <f t="shared" si="3"/>
        <v>16.935553946415638</v>
      </c>
      <c r="P41" s="18">
        <f t="shared" si="0"/>
        <v>6.2217687074829913</v>
      </c>
      <c r="Q41" s="18">
        <f t="shared" si="1"/>
        <v>29.099606385305052</v>
      </c>
      <c r="R41" s="18">
        <f t="shared" si="2"/>
        <v>0.2375902033675924</v>
      </c>
    </row>
    <row r="42" spans="1:18" x14ac:dyDescent="0.25">
      <c r="A42" s="26" t="s">
        <v>58</v>
      </c>
      <c r="B42" s="23">
        <v>7.5654881846492036E-2</v>
      </c>
      <c r="C42" s="23">
        <v>5.1657812786224583E-2</v>
      </c>
      <c r="D42" s="23">
        <v>2.7111192526103684E-2</v>
      </c>
      <c r="E42" s="23">
        <v>7.9684923978750696E-2</v>
      </c>
      <c r="F42" s="23">
        <v>3.1507602124931304E-2</v>
      </c>
      <c r="G42" s="23">
        <v>0.21670635647554501</v>
      </c>
      <c r="H42" s="23">
        <v>1.7036087195457045E-2</v>
      </c>
      <c r="I42" s="23">
        <v>0.41216339989008977</v>
      </c>
      <c r="J42" s="23">
        <v>2.1157721194357944E-2</v>
      </c>
      <c r="K42" s="23">
        <v>0.13280820663125115</v>
      </c>
      <c r="L42" s="23">
        <v>1.3280820663125114E-2</v>
      </c>
      <c r="M42" s="23">
        <v>4.0117237589302072E-2</v>
      </c>
      <c r="N42" s="24">
        <v>10.917999999999999</v>
      </c>
      <c r="O42" s="29">
        <v>1.1188862429016304</v>
      </c>
      <c r="P42" s="18">
        <v>8.6906338694418146</v>
      </c>
      <c r="Q42" s="18">
        <v>30.421728717613764</v>
      </c>
      <c r="R42" s="18">
        <v>0.64772479860657528</v>
      </c>
    </row>
    <row r="43" spans="1:18" x14ac:dyDescent="0.25">
      <c r="A43" s="26" t="s">
        <v>59</v>
      </c>
      <c r="B43" s="23">
        <v>1.7863383637807786</v>
      </c>
      <c r="C43" s="23">
        <v>6.0730738681493257</v>
      </c>
      <c r="D43" s="23">
        <v>1.4503574265289914</v>
      </c>
      <c r="E43" s="23">
        <v>11.60524225575854</v>
      </c>
      <c r="F43" s="23">
        <v>2.6806989674344721</v>
      </c>
      <c r="G43" s="23">
        <v>58.509928514694209</v>
      </c>
      <c r="H43" s="23">
        <v>5.2223987291501199</v>
      </c>
      <c r="I43" s="23">
        <v>87.404289118347904</v>
      </c>
      <c r="J43" s="23">
        <v>3.0349483717235906</v>
      </c>
      <c r="K43" s="23">
        <v>13.226370135027802</v>
      </c>
      <c r="L43" s="23">
        <v>0.47736298649722003</v>
      </c>
      <c r="M43" s="23">
        <v>1.6687847498014299</v>
      </c>
      <c r="N43" s="24">
        <v>1.2589999999999999</v>
      </c>
      <c r="O43" s="29">
        <v>193.13979348689438</v>
      </c>
      <c r="P43" s="18">
        <v>13.782714624607296</v>
      </c>
      <c r="Q43" s="18">
        <v>30.197707576441253</v>
      </c>
      <c r="R43" s="18">
        <v>0.58935939600593579</v>
      </c>
    </row>
    <row r="44" spans="1:18" x14ac:dyDescent="0.25">
      <c r="A44" s="26" t="s">
        <v>60</v>
      </c>
      <c r="B44" s="23">
        <v>0.24426118007141642</v>
      </c>
      <c r="C44" s="23">
        <v>0.30351980955619789</v>
      </c>
      <c r="D44" s="23">
        <v>0.12616901887434109</v>
      </c>
      <c r="E44" s="23">
        <v>0.57388199285835739</v>
      </c>
      <c r="F44" s="23">
        <v>0.20846794762795443</v>
      </c>
      <c r="G44" s="23">
        <v>2.8087060023805477</v>
      </c>
      <c r="H44" s="23">
        <v>0.20107124638666896</v>
      </c>
      <c r="I44" s="23">
        <v>1.8652440061214079</v>
      </c>
      <c r="J44" s="23">
        <v>8.7910219350450597E-2</v>
      </c>
      <c r="K44" s="23">
        <v>0.39474579153205236</v>
      </c>
      <c r="L44" s="23">
        <v>1.4453324264580854E-2</v>
      </c>
      <c r="M44" s="23">
        <v>7.2011562659411665E-2</v>
      </c>
      <c r="N44" s="24">
        <v>11.762</v>
      </c>
      <c r="O44" s="29">
        <v>6.9004421016833879</v>
      </c>
      <c r="P44" s="18">
        <v>9.0481254260395367</v>
      </c>
      <c r="Q44" s="18">
        <v>29.737554243008677</v>
      </c>
      <c r="R44" s="18">
        <v>0.40052434908389578</v>
      </c>
    </row>
    <row r="45" spans="1:18" x14ac:dyDescent="0.25">
      <c r="A45" s="26" t="s">
        <v>61</v>
      </c>
      <c r="B45" s="8">
        <v>1.7146788990825688</v>
      </c>
      <c r="C45" s="8">
        <v>2.7449541284403667</v>
      </c>
      <c r="D45" s="8">
        <v>1.413761467889908</v>
      </c>
      <c r="E45" s="8">
        <v>12.732110091743118</v>
      </c>
      <c r="F45" s="8">
        <v>1.2733944954128438</v>
      </c>
      <c r="G45" s="8">
        <v>21.342201834862387</v>
      </c>
      <c r="H45" s="8">
        <v>0.4532110091743119</v>
      </c>
      <c r="I45" s="8">
        <v>7.2743119266055043</v>
      </c>
      <c r="J45" s="8">
        <v>0.30825688073394497</v>
      </c>
      <c r="K45" s="8">
        <v>0.40642201834862385</v>
      </c>
      <c r="L45" s="8">
        <v>0.26788990825688069</v>
      </c>
      <c r="M45" s="8">
        <v>0.38073394495412838</v>
      </c>
      <c r="N45" s="8">
        <v>1.0900000000000001</v>
      </c>
      <c r="O45" s="13">
        <f t="shared" si="3"/>
        <v>48.597247706422017</v>
      </c>
      <c r="P45" s="18">
        <f t="shared" si="0"/>
        <v>12.107741420590584</v>
      </c>
      <c r="Q45" s="18">
        <f t="shared" si="1"/>
        <v>28.77751411684574</v>
      </c>
      <c r="R45" s="18">
        <f t="shared" si="2"/>
        <v>0.18394744358754642</v>
      </c>
    </row>
    <row r="46" spans="1:18" x14ac:dyDescent="0.25">
      <c r="A46" s="26" t="s">
        <v>62</v>
      </c>
      <c r="B46" s="8">
        <v>0.25046491142213956</v>
      </c>
      <c r="C46" s="8">
        <v>0.29431339923656652</v>
      </c>
      <c r="D46" s="8">
        <v>0.18616032103357147</v>
      </c>
      <c r="E46" s="8">
        <v>0.92258001370265241</v>
      </c>
      <c r="F46" s="8">
        <v>0.25115004404423996</v>
      </c>
      <c r="G46" s="8">
        <v>2.1220514828227466</v>
      </c>
      <c r="H46" s="8">
        <v>0.13526475482039735</v>
      </c>
      <c r="I46" s="8">
        <v>0.80395419399040813</v>
      </c>
      <c r="J46" s="8">
        <v>3.2103357149848293E-2</v>
      </c>
      <c r="K46" s="8">
        <v>6.4989723010668493E-2</v>
      </c>
      <c r="L46" s="8">
        <v>1.6247430752667123E-2</v>
      </c>
      <c r="M46" s="8">
        <v>2.8775570128217673E-2</v>
      </c>
      <c r="N46" s="8">
        <v>10.217000000000001</v>
      </c>
      <c r="O46" s="13">
        <f>SUM(C46:M46)</f>
        <v>4.8575902906919852</v>
      </c>
      <c r="P46" s="18">
        <f t="shared" si="0"/>
        <v>6.4721592748462307</v>
      </c>
      <c r="Q46" s="18">
        <f t="shared" si="1"/>
        <v>29.005802175815933</v>
      </c>
      <c r="R46" s="18">
        <f t="shared" si="2"/>
        <v>0.22203326247342753</v>
      </c>
    </row>
    <row r="47" spans="1:18" x14ac:dyDescent="0.25">
      <c r="A47" s="26" t="s">
        <v>63</v>
      </c>
      <c r="B47" s="8">
        <v>1.296137339055794</v>
      </c>
      <c r="C47" s="8">
        <v>1.9158798283261804</v>
      </c>
      <c r="D47" s="8">
        <v>0.67381974248927035</v>
      </c>
      <c r="E47" s="8">
        <v>2.6892703862660943</v>
      </c>
      <c r="F47" s="8">
        <v>1.0231759656652359</v>
      </c>
      <c r="G47" s="8">
        <v>6.5811158798283262</v>
      </c>
      <c r="H47" s="8">
        <v>0.80343347639484985</v>
      </c>
      <c r="I47" s="8">
        <v>2.8231759656652362</v>
      </c>
      <c r="J47" s="8">
        <v>0.40343347639484978</v>
      </c>
      <c r="K47" s="8">
        <v>0.43090128755364804</v>
      </c>
      <c r="L47" s="8">
        <v>0.33819742489270388</v>
      </c>
      <c r="M47" s="8">
        <v>0.37596566523605152</v>
      </c>
      <c r="N47" s="8">
        <v>1.165</v>
      </c>
      <c r="O47" s="13">
        <f t="shared" si="3"/>
        <v>18.058369098712447</v>
      </c>
      <c r="P47" s="18">
        <f t="shared" si="0"/>
        <v>4.3130357670706472</v>
      </c>
      <c r="Q47" s="18">
        <f t="shared" si="1"/>
        <v>29.159002124597361</v>
      </c>
      <c r="R47" s="18">
        <f t="shared" si="2"/>
        <v>0.25981769583990133</v>
      </c>
    </row>
    <row r="48" spans="1:18" ht="13.8" thickBot="1" x14ac:dyDescent="0.3">
      <c r="A48" s="27" t="s">
        <v>64</v>
      </c>
      <c r="B48" s="9">
        <v>0.42216565498335618</v>
      </c>
      <c r="C48" s="9">
        <v>0.90101821029958873</v>
      </c>
      <c r="D48" s="9">
        <v>0.39915801840610926</v>
      </c>
      <c r="E48" s="9">
        <v>2.2140199725866458</v>
      </c>
      <c r="F48" s="9">
        <v>0.45388682200900726</v>
      </c>
      <c r="G48" s="9">
        <v>2.7379087526923831</v>
      </c>
      <c r="H48" s="9">
        <v>0.23301351086743682</v>
      </c>
      <c r="I48" s="9">
        <v>0.8468768357156844</v>
      </c>
      <c r="J48" s="9">
        <v>7.6757391815155673E-2</v>
      </c>
      <c r="K48" s="9">
        <v>0.12149990209516351</v>
      </c>
      <c r="L48" s="9">
        <v>3.1819071862149988E-2</v>
      </c>
      <c r="M48" s="9">
        <v>5.9819855100841979E-2</v>
      </c>
      <c r="N48" s="9">
        <v>10.214</v>
      </c>
      <c r="O48" s="14">
        <f>SUM(C48:M48)</f>
        <v>8.0757783434501675</v>
      </c>
      <c r="P48" s="19">
        <f t="shared" si="0"/>
        <v>5.0913530352782699</v>
      </c>
      <c r="Q48" s="19">
        <f t="shared" si="1"/>
        <v>28.620241442037376</v>
      </c>
      <c r="R48" s="19">
        <f t="shared" si="2"/>
        <v>0.16356871175789647</v>
      </c>
    </row>
    <row r="50" spans="1:1" x14ac:dyDescent="0.25">
      <c r="A50" s="21" t="s">
        <v>66</v>
      </c>
    </row>
    <row r="51" spans="1:1" x14ac:dyDescent="0.25">
      <c r="A51" s="21" t="s">
        <v>65</v>
      </c>
    </row>
  </sheetData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</cp:lastModifiedBy>
  <cp:lastPrinted>2016-11-03T12:02:21Z</cp:lastPrinted>
  <dcterms:created xsi:type="dcterms:W3CDTF">2016-06-08T11:05:00Z</dcterms:created>
  <dcterms:modified xsi:type="dcterms:W3CDTF">2017-05-03T06:28:59Z</dcterms:modified>
</cp:coreProperties>
</file>